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91a94ab7856e2/Documents/Accounts/Accounts 2010 Onwards/2021-2022/"/>
    </mc:Choice>
  </mc:AlternateContent>
  <xr:revisionPtr revIDLastSave="0" documentId="8_{10DEE755-2C6A-46F7-8624-A59DC8C78DCB}" xr6:coauthVersionLast="47" xr6:coauthVersionMax="47" xr10:uidLastSave="{00000000-0000-0000-0000-000000000000}"/>
  <bookViews>
    <workbookView xWindow="-110" yWindow="-110" windowWidth="19420" windowHeight="10420" xr2:uid="{B05DB007-73B6-4669-8439-856F45DA23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C64" i="1"/>
  <c r="B60" i="1"/>
  <c r="B59" i="1"/>
  <c r="B58" i="1"/>
  <c r="B57" i="1"/>
  <c r="B55" i="1"/>
  <c r="B54" i="1"/>
  <c r="B53" i="1"/>
  <c r="B50" i="1"/>
  <c r="B49" i="1"/>
  <c r="B48" i="1"/>
  <c r="B47" i="1"/>
  <c r="B46" i="1"/>
  <c r="B45" i="1"/>
  <c r="B44" i="1"/>
  <c r="B43" i="1"/>
  <c r="A43" i="1"/>
  <c r="B42" i="1"/>
  <c r="A42" i="1"/>
  <c r="B41" i="1"/>
  <c r="B35" i="1"/>
  <c r="B34" i="1"/>
  <c r="B32" i="1"/>
  <c r="B31" i="1"/>
  <c r="B30" i="1"/>
  <c r="B29" i="1"/>
  <c r="B28" i="1"/>
  <c r="A27" i="1"/>
  <c r="B25" i="1"/>
  <c r="B24" i="1"/>
  <c r="B23" i="1"/>
  <c r="A23" i="1"/>
  <c r="B22" i="1"/>
  <c r="A22" i="1"/>
  <c r="B21" i="1"/>
  <c r="A21" i="1"/>
  <c r="B20" i="1"/>
  <c r="A20" i="1"/>
  <c r="B19" i="1"/>
  <c r="B18" i="1"/>
  <c r="B17" i="1"/>
  <c r="B16" i="1"/>
  <c r="B15" i="1"/>
  <c r="C26" i="1" s="1"/>
  <c r="A15" i="1"/>
  <c r="A14" i="1"/>
  <c r="B10" i="1"/>
  <c r="B9" i="1"/>
  <c r="A9" i="1"/>
  <c r="B8" i="1"/>
  <c r="A8" i="1"/>
  <c r="B7" i="1"/>
  <c r="C11" i="1" s="1"/>
  <c r="C65" i="1" s="1"/>
  <c r="A7" i="1"/>
  <c r="C36" i="1" l="1"/>
  <c r="C62" i="1" s="1"/>
  <c r="C66" i="1" s="1"/>
  <c r="C67" i="1" s="1"/>
  <c r="C72" i="1" s="1"/>
  <c r="C61" i="1"/>
  <c r="C51" i="1"/>
</calcChain>
</file>

<file path=xl/sharedStrings.xml><?xml version="1.0" encoding="utf-8"?>
<sst xmlns="http://schemas.openxmlformats.org/spreadsheetml/2006/main" count="54" uniqueCount="54">
  <si>
    <t>RODE PARISH COUNCIL</t>
  </si>
  <si>
    <t>Clerks report to the Council</t>
  </si>
  <si>
    <t>Report of income and expenditure to 1 April 2021 - 31 March 2022</t>
  </si>
  <si>
    <t>2021-22</t>
  </si>
  <si>
    <t>Receipts</t>
  </si>
  <si>
    <t>Allotment Annual Rent - Mrs E Bird</t>
  </si>
  <si>
    <t>Total Receipts</t>
  </si>
  <si>
    <t>Payments</t>
  </si>
  <si>
    <t>HMRC PAYE</t>
  </si>
  <si>
    <t>Clerk's Expenses</t>
  </si>
  <si>
    <t>Councillor's Expenses and training</t>
  </si>
  <si>
    <t xml:space="preserve">New website for Parish Council </t>
  </si>
  <si>
    <t>Hoedown costs</t>
  </si>
  <si>
    <t>Laptop and virus software</t>
  </si>
  <si>
    <t>Total administration costs</t>
  </si>
  <si>
    <t>Grasscutting - village (Eagle)</t>
  </si>
  <si>
    <t>Heart Internet - website hosting</t>
  </si>
  <si>
    <t>Hedge &amp; Grass cut - allotment path</t>
  </si>
  <si>
    <t>Heritage re Merfield/Mead</t>
  </si>
  <si>
    <t>Life Education Wessex</t>
  </si>
  <si>
    <t>Maintenance of assets</t>
  </si>
  <si>
    <t>Fencing of S106 land/playing field</t>
  </si>
  <si>
    <t>Tree cutting</t>
  </si>
  <si>
    <t>Total provision of services</t>
  </si>
  <si>
    <t>Grants and donations (S137) 869 electors (£6,256.80)</t>
  </si>
  <si>
    <t>Playing Field grant</t>
  </si>
  <si>
    <t>Mendip Citizens Advice</t>
  </si>
  <si>
    <t>Mendip Community Transport</t>
  </si>
  <si>
    <t>British Legion - Wreath</t>
  </si>
  <si>
    <t>Mendip Speedwatch</t>
  </si>
  <si>
    <t>Signage - Riverwalk</t>
  </si>
  <si>
    <t>Cross Keys - remembrance food</t>
  </si>
  <si>
    <t>1st Rode Major Scout Group</t>
  </si>
  <si>
    <t>Rode Playing Field</t>
  </si>
  <si>
    <t>Total grants and donations</t>
  </si>
  <si>
    <t>Miscellaneous</t>
  </si>
  <si>
    <t>Village day and Jubilee donation for June 22</t>
  </si>
  <si>
    <t>Mr T Lynch - Christmas Tree Electricity</t>
  </si>
  <si>
    <t xml:space="preserve">New Fingerpost </t>
  </si>
  <si>
    <t>DLA Piper</t>
  </si>
  <si>
    <t>Picture framing</t>
  </si>
  <si>
    <t>Dog waste bins</t>
  </si>
  <si>
    <t>Zoom subscriptions</t>
  </si>
  <si>
    <t>Total Miscellaneous</t>
  </si>
  <si>
    <t>Total Payments</t>
  </si>
  <si>
    <t>Receipts &amp; Payments Summary</t>
  </si>
  <si>
    <t>Balance brought forward from 1 April 2021</t>
  </si>
  <si>
    <t>Add Total Receipts as above</t>
  </si>
  <si>
    <t>Less Total Payments as above</t>
  </si>
  <si>
    <t>Balance - Reserve Account</t>
  </si>
  <si>
    <t>Reconciliation against bank balance</t>
  </si>
  <si>
    <t>Balances Nat West Reserve Account</t>
  </si>
  <si>
    <t>Difference</t>
  </si>
  <si>
    <t>LAND ACCOUNT £6,300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</si>
</sst>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4" fontId="7" fillId="0" borderId="0" xfId="0" applyNumberFormat="1" applyFont="1" applyAlignment="1">
      <alignment horizontal="right" vertical="top"/>
    </xf>
    <xf numFmtId="4" fontId="8" fillId="0" borderId="0" xfId="0" applyNumberFormat="1" applyFont="1"/>
    <xf numFmtId="0" fontId="9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center"/>
    </xf>
    <xf numFmtId="4" fontId="5" fillId="0" borderId="0" xfId="1" applyNumberFormat="1" applyFont="1" applyAlignment="1">
      <alignment horizontal="right"/>
    </xf>
    <xf numFmtId="4" fontId="10" fillId="0" borderId="0" xfId="0" applyNumberFormat="1" applyFont="1"/>
    <xf numFmtId="4" fontId="5" fillId="0" borderId="0" xfId="1" quotePrefix="1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12" fillId="0" borderId="0" xfId="0" applyNumberFormat="1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4" fontId="13" fillId="0" borderId="0" xfId="0" quotePrefix="1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 applyProtection="1">
      <protection locked="0"/>
    </xf>
    <xf numFmtId="0" fontId="11" fillId="0" borderId="0" xfId="0" applyFont="1"/>
    <xf numFmtId="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6" fillId="0" borderId="0" xfId="0" applyNumberFormat="1" applyFont="1"/>
    <xf numFmtId="2" fontId="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12" fillId="0" borderId="0" xfId="2" applyNumberFormat="1" applyFont="1" applyAlignment="1">
      <alignment horizontal="right"/>
    </xf>
    <xf numFmtId="4" fontId="18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9" fillId="0" borderId="0" xfId="0" applyFont="1"/>
    <xf numFmtId="4" fontId="10" fillId="0" borderId="0" xfId="0" applyNumberFormat="1" applyFont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DE%20ACCOUNTS%202021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  <sheetName val="Monthly report"/>
      <sheetName val="Expenditure"/>
      <sheetName val="Income"/>
      <sheetName val="Clerks Expenses"/>
    </sheetNames>
    <sheetDataSet>
      <sheetData sheetId="0">
        <row r="8">
          <cell r="I8">
            <v>37486.239999999998</v>
          </cell>
        </row>
        <row r="103">
          <cell r="I103">
            <v>28793.909999999982</v>
          </cell>
        </row>
      </sheetData>
      <sheetData sheetId="1"/>
      <sheetData sheetId="2">
        <row r="9">
          <cell r="A9" t="str">
            <v>Administration Costs</v>
          </cell>
        </row>
        <row r="10">
          <cell r="A10" t="str">
            <v>Clerk's Salary</v>
          </cell>
          <cell r="B10">
            <v>2649.44</v>
          </cell>
        </row>
        <row r="11">
          <cell r="B11">
            <v>60.760000000000005</v>
          </cell>
        </row>
        <row r="12">
          <cell r="B12">
            <v>660.40000000000009</v>
          </cell>
        </row>
        <row r="13">
          <cell r="B13">
            <v>100</v>
          </cell>
        </row>
        <row r="15">
          <cell r="A15" t="str">
            <v>Hire of Hall</v>
          </cell>
          <cell r="B15">
            <v>24</v>
          </cell>
        </row>
        <row r="16">
          <cell r="A16" t="str">
            <v>Insurance</v>
          </cell>
          <cell r="B16">
            <v>681.42</v>
          </cell>
        </row>
        <row r="17">
          <cell r="A17" t="str">
            <v>Subscription to SALC</v>
          </cell>
          <cell r="B17">
            <v>290.22000000000003</v>
          </cell>
        </row>
        <row r="18">
          <cell r="A18" t="str">
            <v>Internal Auditor</v>
          </cell>
          <cell r="B18">
            <v>25</v>
          </cell>
        </row>
        <row r="21">
          <cell r="A21" t="str">
            <v>Provision of Services</v>
          </cell>
        </row>
        <row r="22">
          <cell r="B22">
            <v>7066.08</v>
          </cell>
        </row>
        <row r="23">
          <cell r="B23">
            <v>154.66</v>
          </cell>
        </row>
        <row r="24">
          <cell r="B24">
            <v>2455.1999999999998</v>
          </cell>
        </row>
        <row r="25">
          <cell r="B25">
            <v>150</v>
          </cell>
        </row>
        <row r="28">
          <cell r="A28" t="str">
            <v>Rode Chapel - Grass Cutting</v>
          </cell>
          <cell r="B28">
            <v>250</v>
          </cell>
        </row>
        <row r="29">
          <cell r="A29" t="str">
            <v>Hardington Vale (Rode Major PCC)</v>
          </cell>
          <cell r="B29">
            <v>600</v>
          </cell>
        </row>
        <row r="30">
          <cell r="B30">
            <v>100</v>
          </cell>
        </row>
        <row r="31">
          <cell r="B31">
            <v>150</v>
          </cell>
        </row>
        <row r="32">
          <cell r="B32">
            <v>25</v>
          </cell>
        </row>
        <row r="33">
          <cell r="B33">
            <v>234</v>
          </cell>
        </row>
        <row r="34">
          <cell r="B34">
            <v>1750</v>
          </cell>
        </row>
        <row r="35">
          <cell r="B35">
            <v>1250</v>
          </cell>
        </row>
        <row r="37">
          <cell r="B37">
            <v>100</v>
          </cell>
        </row>
        <row r="38">
          <cell r="B38">
            <v>301.75</v>
          </cell>
        </row>
        <row r="39">
          <cell r="B39">
            <v>960</v>
          </cell>
        </row>
        <row r="40">
          <cell r="B40">
            <v>49.99</v>
          </cell>
        </row>
        <row r="41">
          <cell r="B41">
            <v>25</v>
          </cell>
        </row>
        <row r="43">
          <cell r="B43">
            <v>1502.4</v>
          </cell>
        </row>
        <row r="44">
          <cell r="B44">
            <v>1140</v>
          </cell>
        </row>
        <row r="45">
          <cell r="B45">
            <v>684</v>
          </cell>
        </row>
        <row r="46">
          <cell r="B46">
            <v>28.78</v>
          </cell>
        </row>
        <row r="47">
          <cell r="B47">
            <v>553.22</v>
          </cell>
        </row>
        <row r="48">
          <cell r="B48">
            <v>31.19</v>
          </cell>
        </row>
        <row r="49">
          <cell r="B49">
            <v>100</v>
          </cell>
        </row>
        <row r="50">
          <cell r="B50">
            <v>215</v>
          </cell>
        </row>
        <row r="51">
          <cell r="B51">
            <v>20.83</v>
          </cell>
        </row>
        <row r="53">
          <cell r="B53">
            <v>5500</v>
          </cell>
        </row>
      </sheetData>
      <sheetData sheetId="3">
        <row r="9">
          <cell r="A9" t="str">
            <v>Precept</v>
          </cell>
          <cell r="B9">
            <v>19000</v>
          </cell>
        </row>
        <row r="10">
          <cell r="A10" t="str">
            <v>Nat West Bank Interest</v>
          </cell>
          <cell r="B10">
            <v>4.379999999999999</v>
          </cell>
        </row>
        <row r="11">
          <cell r="A11" t="str">
            <v>VAT Refund</v>
          </cell>
          <cell r="B11">
            <v>2141.63</v>
          </cell>
        </row>
        <row r="13">
          <cell r="B13">
            <v>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B52D-E98D-482D-AFB8-86DEAE2E752D}">
  <dimension ref="A1:D74"/>
  <sheetViews>
    <sheetView tabSelected="1" workbookViewId="0">
      <selection activeCell="D1" sqref="D1"/>
    </sheetView>
  </sheetViews>
  <sheetFormatPr defaultRowHeight="14.5" x14ac:dyDescent="0.35"/>
  <cols>
    <col min="1" max="1" width="38" customWidth="1"/>
    <col min="2" max="2" width="22.7265625" customWidth="1"/>
    <col min="3" max="3" width="23" customWidth="1"/>
    <col min="4" max="4" width="20.26953125" customWidth="1"/>
  </cols>
  <sheetData>
    <row r="1" spans="1:4" ht="30" x14ac:dyDescent="0.6">
      <c r="A1" s="1" t="s">
        <v>0</v>
      </c>
      <c r="B1" s="2"/>
      <c r="D1" s="3"/>
    </row>
    <row r="2" spans="1:4" ht="18" x14ac:dyDescent="0.4">
      <c r="A2" s="5" t="s">
        <v>1</v>
      </c>
      <c r="B2" s="2"/>
      <c r="C2" s="2"/>
      <c r="D2" s="4"/>
    </row>
    <row r="3" spans="1:4" ht="15.5" x14ac:dyDescent="0.35">
      <c r="A3" s="6" t="s">
        <v>2</v>
      </c>
      <c r="B3" s="7"/>
      <c r="C3" s="8"/>
      <c r="D3" s="9"/>
    </row>
    <row r="4" spans="1:4" ht="15.5" x14ac:dyDescent="0.35">
      <c r="A4" s="6"/>
      <c r="B4" s="7"/>
      <c r="C4" s="8"/>
      <c r="D4" s="9"/>
    </row>
    <row r="5" spans="1:4" ht="17.5" x14ac:dyDescent="0.35">
      <c r="A5" s="10"/>
      <c r="B5" s="11" t="s">
        <v>3</v>
      </c>
      <c r="C5" s="12"/>
      <c r="D5" s="12"/>
    </row>
    <row r="6" spans="1:4" x14ac:dyDescent="0.35">
      <c r="A6" s="13" t="s">
        <v>4</v>
      </c>
      <c r="B6" s="11"/>
      <c r="C6" s="14"/>
      <c r="D6" s="4"/>
    </row>
    <row r="7" spans="1:4" x14ac:dyDescent="0.35">
      <c r="A7" s="15" t="str">
        <f>[1]Income!A9</f>
        <v>Precept</v>
      </c>
      <c r="B7" s="14">
        <f>[1]Income!B9</f>
        <v>19000</v>
      </c>
      <c r="C7" s="16"/>
      <c r="D7" s="17"/>
    </row>
    <row r="8" spans="1:4" x14ac:dyDescent="0.35">
      <c r="A8" s="15" t="str">
        <f>[1]Income!A10</f>
        <v>Nat West Bank Interest</v>
      </c>
      <c r="B8" s="14">
        <f>[1]Income!B10</f>
        <v>4.379999999999999</v>
      </c>
      <c r="C8" s="18"/>
      <c r="D8" s="17"/>
    </row>
    <row r="9" spans="1:4" x14ac:dyDescent="0.35">
      <c r="A9" s="15" t="str">
        <f>[1]Income!A11</f>
        <v>VAT Refund</v>
      </c>
      <c r="B9" s="14">
        <f>[1]Income!B11</f>
        <v>2141.63</v>
      </c>
      <c r="C9" s="18"/>
      <c r="D9" s="19"/>
    </row>
    <row r="10" spans="1:4" x14ac:dyDescent="0.35">
      <c r="A10" s="15" t="s">
        <v>5</v>
      </c>
      <c r="B10" s="14">
        <f>[1]Income!B13</f>
        <v>50</v>
      </c>
      <c r="C10" s="18"/>
      <c r="D10" s="17"/>
    </row>
    <row r="11" spans="1:4" x14ac:dyDescent="0.35">
      <c r="A11" s="20" t="s">
        <v>6</v>
      </c>
      <c r="B11" s="18"/>
      <c r="C11" s="11">
        <f>SUM(B7:B10)</f>
        <v>21196.010000000002</v>
      </c>
      <c r="D11" s="21"/>
    </row>
    <row r="12" spans="1:4" x14ac:dyDescent="0.35">
      <c r="A12" s="22"/>
      <c r="B12" s="14"/>
      <c r="C12" s="18"/>
      <c r="D12" s="4"/>
    </row>
    <row r="13" spans="1:4" x14ac:dyDescent="0.35">
      <c r="A13" s="13" t="s">
        <v>7</v>
      </c>
      <c r="B13" s="14"/>
      <c r="C13" s="18"/>
      <c r="D13" s="4"/>
    </row>
    <row r="14" spans="1:4" x14ac:dyDescent="0.35">
      <c r="A14" s="13" t="str">
        <f>[1]Expenditure!A9</f>
        <v>Administration Costs</v>
      </c>
      <c r="B14" s="14"/>
      <c r="C14" s="14"/>
      <c r="D14" s="4"/>
    </row>
    <row r="15" spans="1:4" x14ac:dyDescent="0.35">
      <c r="A15" s="22" t="str">
        <f>[1]Expenditure!A10</f>
        <v>Clerk's Salary</v>
      </c>
      <c r="B15" s="14">
        <f>[1]Expenditure!B10</f>
        <v>2649.44</v>
      </c>
      <c r="C15" s="14"/>
      <c r="D15" s="14"/>
    </row>
    <row r="16" spans="1:4" x14ac:dyDescent="0.35">
      <c r="A16" s="22" t="s">
        <v>8</v>
      </c>
      <c r="B16" s="14">
        <f>[1]Expenditure!B12</f>
        <v>660.40000000000009</v>
      </c>
      <c r="C16" s="14"/>
      <c r="D16" s="14"/>
    </row>
    <row r="17" spans="1:4" x14ac:dyDescent="0.35">
      <c r="A17" s="22" t="s">
        <v>9</v>
      </c>
      <c r="B17" s="14">
        <f>[1]Expenditure!B11</f>
        <v>60.760000000000005</v>
      </c>
      <c r="C17" s="14"/>
      <c r="D17" s="14"/>
    </row>
    <row r="18" spans="1:4" x14ac:dyDescent="0.35">
      <c r="A18" s="22" t="s">
        <v>10</v>
      </c>
      <c r="B18" s="14">
        <f>[1]Expenditure!B13</f>
        <v>100</v>
      </c>
      <c r="C18" s="14"/>
      <c r="D18" s="14"/>
    </row>
    <row r="19" spans="1:4" x14ac:dyDescent="0.35">
      <c r="A19" s="22" t="s">
        <v>11</v>
      </c>
      <c r="B19" s="14">
        <f>[1]Expenditure!B25</f>
        <v>150</v>
      </c>
      <c r="C19" s="14"/>
      <c r="D19" s="4"/>
    </row>
    <row r="20" spans="1:4" x14ac:dyDescent="0.35">
      <c r="A20" s="22" t="str">
        <f>[1]Expenditure!A15</f>
        <v>Hire of Hall</v>
      </c>
      <c r="B20" s="14">
        <f>[1]Expenditure!B15</f>
        <v>24</v>
      </c>
      <c r="C20" s="14"/>
      <c r="D20" s="4"/>
    </row>
    <row r="21" spans="1:4" x14ac:dyDescent="0.35">
      <c r="A21" s="22" t="str">
        <f>[1]Expenditure!A16</f>
        <v>Insurance</v>
      </c>
      <c r="B21" s="14">
        <f>[1]Expenditure!B16</f>
        <v>681.42</v>
      </c>
      <c r="C21" s="14"/>
      <c r="D21" s="4"/>
    </row>
    <row r="22" spans="1:4" x14ac:dyDescent="0.35">
      <c r="A22" s="22" t="str">
        <f>[1]Expenditure!A17</f>
        <v>Subscription to SALC</v>
      </c>
      <c r="B22" s="14">
        <f>[1]Expenditure!B17</f>
        <v>290.22000000000003</v>
      </c>
      <c r="C22" s="14"/>
      <c r="D22" s="4"/>
    </row>
    <row r="23" spans="1:4" x14ac:dyDescent="0.35">
      <c r="A23" s="22" t="str">
        <f>[1]Expenditure!A18</f>
        <v>Internal Auditor</v>
      </c>
      <c r="B23" s="14">
        <f>[1]Expenditure!B18</f>
        <v>25</v>
      </c>
      <c r="C23" s="14"/>
      <c r="D23" s="4"/>
    </row>
    <row r="24" spans="1:4" x14ac:dyDescent="0.35">
      <c r="A24" s="22" t="s">
        <v>12</v>
      </c>
      <c r="B24" s="14">
        <f>[1]Expenditure!B47</f>
        <v>553.22</v>
      </c>
      <c r="C24" s="14"/>
      <c r="D24" s="4"/>
    </row>
    <row r="25" spans="1:4" x14ac:dyDescent="0.35">
      <c r="A25" s="22" t="s">
        <v>13</v>
      </c>
      <c r="B25" s="14">
        <f>[1]Expenditure!B40</f>
        <v>49.99</v>
      </c>
      <c r="C25" s="14"/>
      <c r="D25" s="4"/>
    </row>
    <row r="26" spans="1:4" x14ac:dyDescent="0.35">
      <c r="A26" s="23" t="s">
        <v>14</v>
      </c>
      <c r="B26" s="14"/>
      <c r="C26" s="11">
        <f>SUM(B15:B25)</f>
        <v>5244.4500000000007</v>
      </c>
      <c r="D26" s="21"/>
    </row>
    <row r="27" spans="1:4" x14ac:dyDescent="0.35">
      <c r="A27" s="13" t="str">
        <f>[1]Expenditure!A21</f>
        <v>Provision of Services</v>
      </c>
      <c r="B27" s="11"/>
      <c r="C27" s="11"/>
      <c r="D27" s="4"/>
    </row>
    <row r="28" spans="1:4" x14ac:dyDescent="0.35">
      <c r="A28" s="22" t="s">
        <v>15</v>
      </c>
      <c r="B28" s="14">
        <f>[1]Expenditure!B22</f>
        <v>7066.08</v>
      </c>
      <c r="C28" s="24"/>
      <c r="D28" s="4"/>
    </row>
    <row r="29" spans="1:4" x14ac:dyDescent="0.35">
      <c r="A29" s="25" t="s">
        <v>16</v>
      </c>
      <c r="B29" s="14">
        <f>[1]Expenditure!B23</f>
        <v>154.66</v>
      </c>
      <c r="C29" s="14"/>
      <c r="D29" s="4"/>
    </row>
    <row r="30" spans="1:4" x14ac:dyDescent="0.35">
      <c r="A30" s="22" t="s">
        <v>17</v>
      </c>
      <c r="B30" s="14">
        <f>[1]Expenditure!B37</f>
        <v>100</v>
      </c>
      <c r="C30" s="14"/>
      <c r="D30" s="4"/>
    </row>
    <row r="31" spans="1:4" x14ac:dyDescent="0.35">
      <c r="A31" s="26" t="s">
        <v>18</v>
      </c>
      <c r="B31" s="14">
        <f>[1]Expenditure!B24</f>
        <v>2455.1999999999998</v>
      </c>
      <c r="C31" s="18"/>
      <c r="D31" s="4"/>
    </row>
    <row r="32" spans="1:4" x14ac:dyDescent="0.35">
      <c r="A32" s="22" t="s">
        <v>19</v>
      </c>
      <c r="B32" s="14">
        <f>[1]Expenditure!B50</f>
        <v>215</v>
      </c>
      <c r="C32" s="18"/>
      <c r="D32" s="4"/>
    </row>
    <row r="33" spans="1:4" x14ac:dyDescent="0.35">
      <c r="A33" s="27" t="s">
        <v>20</v>
      </c>
      <c r="B33" s="14"/>
      <c r="C33" s="14"/>
      <c r="D33" s="4"/>
    </row>
    <row r="34" spans="1:4" x14ac:dyDescent="0.35">
      <c r="A34" s="22" t="s">
        <v>21</v>
      </c>
      <c r="B34" s="14">
        <f>[1]Expenditure!B43</f>
        <v>1502.4</v>
      </c>
      <c r="C34" s="28"/>
      <c r="D34" s="4"/>
    </row>
    <row r="35" spans="1:4" x14ac:dyDescent="0.35">
      <c r="A35" s="22" t="s">
        <v>22</v>
      </c>
      <c r="B35" s="4">
        <f>[1]Expenditure!B45</f>
        <v>684</v>
      </c>
      <c r="C35" s="18"/>
      <c r="D35" s="4"/>
    </row>
    <row r="36" spans="1:4" x14ac:dyDescent="0.35">
      <c r="A36" s="23" t="s">
        <v>23</v>
      </c>
      <c r="B36" s="14"/>
      <c r="C36" s="11">
        <f>SUM(B28:B35)</f>
        <v>12177.339999999998</v>
      </c>
      <c r="D36" s="21"/>
    </row>
    <row r="37" spans="1:4" x14ac:dyDescent="0.35">
      <c r="A37" s="23"/>
      <c r="B37" s="14"/>
      <c r="C37" s="11"/>
      <c r="D37" s="4"/>
    </row>
    <row r="38" spans="1:4" x14ac:dyDescent="0.35">
      <c r="A38" s="23"/>
      <c r="B38" s="14"/>
      <c r="C38" s="11"/>
      <c r="D38" s="4"/>
    </row>
    <row r="39" spans="1:4" x14ac:dyDescent="0.35">
      <c r="A39" s="13" t="s">
        <v>24</v>
      </c>
      <c r="B39" s="11"/>
      <c r="C39" s="18"/>
      <c r="D39" s="4"/>
    </row>
    <row r="40" spans="1:4" x14ac:dyDescent="0.35">
      <c r="A40" s="13" t="s">
        <v>25</v>
      </c>
      <c r="B40" s="14"/>
      <c r="C40" s="18"/>
      <c r="D40" s="4"/>
    </row>
    <row r="41" spans="1:4" x14ac:dyDescent="0.35">
      <c r="A41" s="22" t="s">
        <v>26</v>
      </c>
      <c r="B41" s="14">
        <f>[1]Expenditure!B30</f>
        <v>100</v>
      </c>
      <c r="C41" s="18"/>
      <c r="D41" s="4"/>
    </row>
    <row r="42" spans="1:4" x14ac:dyDescent="0.35">
      <c r="A42" s="15" t="str">
        <f>[1]Expenditure!A28</f>
        <v>Rode Chapel - Grass Cutting</v>
      </c>
      <c r="B42" s="4">
        <f>[1]Expenditure!B28</f>
        <v>250</v>
      </c>
      <c r="C42" s="14"/>
      <c r="D42" s="4"/>
    </row>
    <row r="43" spans="1:4" x14ac:dyDescent="0.35">
      <c r="A43" s="15" t="str">
        <f>[1]Expenditure!A29</f>
        <v>Hardington Vale (Rode Major PCC)</v>
      </c>
      <c r="B43" s="14">
        <f>[1]Expenditure!B29</f>
        <v>600</v>
      </c>
      <c r="C43" s="14"/>
      <c r="D43" s="4"/>
    </row>
    <row r="44" spans="1:4" x14ac:dyDescent="0.35">
      <c r="A44" s="15" t="s">
        <v>27</v>
      </c>
      <c r="B44" s="14">
        <f>[1]Expenditure!B31</f>
        <v>150</v>
      </c>
      <c r="C44" s="14"/>
      <c r="D44" s="4"/>
    </row>
    <row r="45" spans="1:4" x14ac:dyDescent="0.35">
      <c r="A45" s="15" t="s">
        <v>28</v>
      </c>
      <c r="B45" s="14">
        <f>[1]Expenditure!B32</f>
        <v>25</v>
      </c>
      <c r="C45" s="14"/>
      <c r="D45" s="4"/>
    </row>
    <row r="46" spans="1:4" x14ac:dyDescent="0.35">
      <c r="A46" s="15" t="s">
        <v>29</v>
      </c>
      <c r="B46" s="14">
        <f>[1]Expenditure!B33</f>
        <v>234</v>
      </c>
      <c r="C46" s="14"/>
      <c r="D46" s="4"/>
    </row>
    <row r="47" spans="1:4" x14ac:dyDescent="0.35">
      <c r="A47" s="15" t="s">
        <v>30</v>
      </c>
      <c r="B47" s="14">
        <f>[1]Expenditure!B48</f>
        <v>31.19</v>
      </c>
      <c r="C47" s="14"/>
      <c r="D47" s="4"/>
    </row>
    <row r="48" spans="1:4" x14ac:dyDescent="0.35">
      <c r="A48" s="15" t="s">
        <v>31</v>
      </c>
      <c r="B48" s="14">
        <f>[1]Expenditure!B49</f>
        <v>100</v>
      </c>
      <c r="C48" s="14"/>
      <c r="D48" s="4"/>
    </row>
    <row r="49" spans="1:4" x14ac:dyDescent="0.35">
      <c r="A49" s="15" t="s">
        <v>32</v>
      </c>
      <c r="B49" s="14">
        <f>[1]Expenditure!B34</f>
        <v>1750</v>
      </c>
      <c r="C49" s="14"/>
      <c r="D49" s="4"/>
    </row>
    <row r="50" spans="1:4" x14ac:dyDescent="0.35">
      <c r="A50" s="15" t="s">
        <v>33</v>
      </c>
      <c r="B50" s="14">
        <f>[1]Expenditure!B35</f>
        <v>1250</v>
      </c>
      <c r="C50" s="14"/>
      <c r="D50" s="4"/>
    </row>
    <row r="51" spans="1:4" x14ac:dyDescent="0.35">
      <c r="A51" s="23" t="s">
        <v>34</v>
      </c>
      <c r="B51" s="14"/>
      <c r="C51" s="11">
        <f>SUM(B41:B50)</f>
        <v>4490.1900000000005</v>
      </c>
      <c r="D51" s="4"/>
    </row>
    <row r="52" spans="1:4" x14ac:dyDescent="0.35">
      <c r="A52" s="29" t="s">
        <v>35</v>
      </c>
      <c r="B52" s="14"/>
      <c r="C52" s="11"/>
      <c r="D52" s="4"/>
    </row>
    <row r="53" spans="1:4" x14ac:dyDescent="0.35">
      <c r="A53" s="15" t="s">
        <v>36</v>
      </c>
      <c r="B53" s="14">
        <f>[1]Expenditure!B53</f>
        <v>5500</v>
      </c>
      <c r="C53" s="14"/>
      <c r="D53" s="4"/>
    </row>
    <row r="54" spans="1:4" x14ac:dyDescent="0.35">
      <c r="A54" s="22" t="s">
        <v>37</v>
      </c>
      <c r="B54" s="14">
        <f>[1]Expenditure!B41</f>
        <v>25</v>
      </c>
      <c r="C54" s="14"/>
      <c r="D54" s="4"/>
    </row>
    <row r="55" spans="1:4" x14ac:dyDescent="0.35">
      <c r="A55" s="22" t="s">
        <v>38</v>
      </c>
      <c r="B55" s="14">
        <f>[1]Expenditure!B44</f>
        <v>1140</v>
      </c>
      <c r="C55" s="14"/>
      <c r="D55" s="4"/>
    </row>
    <row r="56" spans="1:4" x14ac:dyDescent="0.35">
      <c r="A56" s="22"/>
      <c r="B56" s="14"/>
      <c r="C56" s="14"/>
      <c r="D56" s="4"/>
    </row>
    <row r="57" spans="1:4" x14ac:dyDescent="0.35">
      <c r="A57" s="22" t="s">
        <v>39</v>
      </c>
      <c r="B57" s="14">
        <f>[1]Expenditure!B39</f>
        <v>960</v>
      </c>
      <c r="C57" s="14"/>
      <c r="D57" s="4"/>
    </row>
    <row r="58" spans="1:4" x14ac:dyDescent="0.35">
      <c r="A58" s="22" t="s">
        <v>40</v>
      </c>
      <c r="B58" s="14">
        <f>[1]Expenditure!B51</f>
        <v>20.83</v>
      </c>
      <c r="C58" s="14"/>
      <c r="D58" s="4"/>
    </row>
    <row r="59" spans="1:4" x14ac:dyDescent="0.35">
      <c r="A59" s="22" t="s">
        <v>41</v>
      </c>
      <c r="B59" s="14">
        <f>[1]Expenditure!B38</f>
        <v>301.75</v>
      </c>
      <c r="C59" s="14"/>
      <c r="D59" s="4"/>
    </row>
    <row r="60" spans="1:4" x14ac:dyDescent="0.35">
      <c r="A60" s="22" t="s">
        <v>42</v>
      </c>
      <c r="B60" s="14">
        <f>[1]Expenditure!B46</f>
        <v>28.78</v>
      </c>
      <c r="C60" s="30"/>
      <c r="D60" s="4"/>
    </row>
    <row r="61" spans="1:4" x14ac:dyDescent="0.35">
      <c r="A61" s="23" t="s">
        <v>43</v>
      </c>
      <c r="B61" s="11"/>
      <c r="C61" s="31">
        <f>SUM(B53:B60)</f>
        <v>7976.36</v>
      </c>
      <c r="D61" s="4"/>
    </row>
    <row r="62" spans="1:4" x14ac:dyDescent="0.35">
      <c r="A62" s="32" t="s">
        <v>44</v>
      </c>
      <c r="B62" s="18"/>
      <c r="C62" s="30">
        <f>SUM(C26:C61)</f>
        <v>29888.340000000004</v>
      </c>
      <c r="D62" s="4"/>
    </row>
    <row r="63" spans="1:4" x14ac:dyDescent="0.35">
      <c r="A63" s="13" t="s">
        <v>45</v>
      </c>
      <c r="B63" s="14"/>
      <c r="C63" s="14"/>
      <c r="D63" s="4"/>
    </row>
    <row r="64" spans="1:4" x14ac:dyDescent="0.35">
      <c r="A64" s="22" t="s">
        <v>46</v>
      </c>
      <c r="B64" s="14"/>
      <c r="C64" s="14">
        <f>[1]Bank!I8</f>
        <v>37486.239999999998</v>
      </c>
      <c r="D64" s="4"/>
    </row>
    <row r="65" spans="1:4" x14ac:dyDescent="0.35">
      <c r="A65" s="22" t="s">
        <v>47</v>
      </c>
      <c r="B65" s="14"/>
      <c r="C65" s="14">
        <f>C11</f>
        <v>21196.010000000002</v>
      </c>
      <c r="D65" s="4"/>
    </row>
    <row r="66" spans="1:4" x14ac:dyDescent="0.35">
      <c r="A66" s="22" t="s">
        <v>48</v>
      </c>
      <c r="B66" s="14"/>
      <c r="C66" s="33">
        <f>SUM(C62)</f>
        <v>29888.340000000004</v>
      </c>
      <c r="D66" s="4"/>
    </row>
    <row r="67" spans="1:4" x14ac:dyDescent="0.35">
      <c r="A67" s="22" t="s">
        <v>49</v>
      </c>
      <c r="B67" s="14"/>
      <c r="C67" s="34">
        <f>SUM(C64+C65-C66)</f>
        <v>28793.909999999996</v>
      </c>
      <c r="D67" s="4"/>
    </row>
    <row r="68" spans="1:4" x14ac:dyDescent="0.35">
      <c r="A68" s="22"/>
      <c r="B68" s="14"/>
      <c r="C68" s="18"/>
      <c r="D68" s="4"/>
    </row>
    <row r="69" spans="1:4" x14ac:dyDescent="0.35">
      <c r="A69" s="13" t="s">
        <v>50</v>
      </c>
      <c r="B69" s="14"/>
      <c r="C69" s="14"/>
      <c r="D69" s="4"/>
    </row>
    <row r="70" spans="1:4" x14ac:dyDescent="0.35">
      <c r="A70" s="22" t="s">
        <v>51</v>
      </c>
      <c r="B70" s="14"/>
      <c r="C70" s="34">
        <f>[1]Bank!I103</f>
        <v>28793.909999999982</v>
      </c>
      <c r="D70" s="35"/>
    </row>
    <row r="71" spans="1:4" x14ac:dyDescent="0.35">
      <c r="A71" s="36"/>
      <c r="B71" s="14"/>
      <c r="C71" s="18"/>
      <c r="D71" s="4"/>
    </row>
    <row r="72" spans="1:4" x14ac:dyDescent="0.35">
      <c r="A72" s="37"/>
      <c r="B72" s="38" t="s">
        <v>52</v>
      </c>
      <c r="C72" s="18">
        <f>C67-C70</f>
        <v>0</v>
      </c>
      <c r="D72" s="4"/>
    </row>
    <row r="73" spans="1:4" x14ac:dyDescent="0.35">
      <c r="A73" s="39" t="s">
        <v>53</v>
      </c>
      <c r="B73" s="18"/>
      <c r="C73" s="40"/>
      <c r="D73" s="4"/>
    </row>
    <row r="74" spans="1:4" x14ac:dyDescent="0.35">
      <c r="A74" s="39"/>
      <c r="B74" s="18"/>
      <c r="C74" s="40"/>
      <c r="D7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RodeP</dc:creator>
  <cp:lastModifiedBy>RodePC-temp@outlook.com</cp:lastModifiedBy>
  <dcterms:created xsi:type="dcterms:W3CDTF">2022-05-25T11:14:41Z</dcterms:created>
  <dcterms:modified xsi:type="dcterms:W3CDTF">2022-05-25T11:18:09Z</dcterms:modified>
</cp:coreProperties>
</file>